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imbursement\Medicaid Rates\Quality Assurance\"/>
    </mc:Choice>
  </mc:AlternateContent>
  <xr:revisionPtr revIDLastSave="0" documentId="13_ncr:1_{28EE5CDA-E0F6-4763-9980-1E0D2E177142}" xr6:coauthVersionLast="43" xr6:coauthVersionMax="43" xr10:uidLastSave="{00000000-0000-0000-0000-000000000000}"/>
  <bookViews>
    <workbookView xWindow="-108" yWindow="-108" windowWidth="23256" windowHeight="12600" xr2:uid="{16EA089A-8F2C-4841-A618-6F0B2B7BB55D}"/>
  </bookViews>
  <sheets>
    <sheet name="Sheet1" sheetId="1" r:id="rId1"/>
  </sheets>
  <definedNames>
    <definedName name="_xlnm.Print_Area" localSheetId="0">Sheet1!$A$1:$I$38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C33" i="1"/>
  <c r="G22" i="1"/>
  <c r="C34" i="1" l="1"/>
  <c r="E33" i="1"/>
  <c r="G33" i="1" s="1"/>
  <c r="E34" i="1"/>
  <c r="C35" i="1" l="1"/>
  <c r="E35" i="1"/>
  <c r="E37" i="1" l="1"/>
</calcChain>
</file>

<file path=xl/sharedStrings.xml><?xml version="1.0" encoding="utf-8"?>
<sst xmlns="http://schemas.openxmlformats.org/spreadsheetml/2006/main" count="30" uniqueCount="28">
  <si>
    <t>1. What is your typical daily census mix?</t>
  </si>
  <si>
    <t>Payer</t>
  </si>
  <si>
    <t>Is your facility designated as a Continuing Care Retirement Center (CCRC)?</t>
  </si>
  <si>
    <t>Does your facility have 46 or fewer licensed beds?</t>
  </si>
  <si>
    <t>Yes</t>
  </si>
  <si>
    <t>No</t>
  </si>
  <si>
    <t>Provider Tax- (Amount Paid In)</t>
  </si>
  <si>
    <t>Net Return- (Amount Paid Back)</t>
  </si>
  <si>
    <t>Enter Fee Amount Here:</t>
  </si>
  <si>
    <t>3. What is my estimated return from the Quality Assurance Program?</t>
  </si>
  <si>
    <t>Before Change:</t>
  </si>
  <si>
    <t>After Change:</t>
  </si>
  <si>
    <t>Quality Assurance Assessment Fee (QAAF) Impacts</t>
  </si>
  <si>
    <t>Amount Returned- (Amount Paid Back)</t>
  </si>
  <si>
    <t>Census #</t>
  </si>
  <si>
    <t>2. What Fee should I be paying? (Mark with an X)</t>
  </si>
  <si>
    <r>
      <t xml:space="preserve">If you answered </t>
    </r>
    <r>
      <rPr>
        <b/>
        <sz val="12"/>
        <color theme="1"/>
        <rFont val="Calibri"/>
        <family val="2"/>
        <scheme val="minor"/>
      </rPr>
      <t xml:space="preserve">NO </t>
    </r>
    <r>
      <rPr>
        <sz val="12"/>
        <color theme="1"/>
        <rFont val="Calibri"/>
        <family val="2"/>
        <scheme val="minor"/>
      </rPr>
      <t xml:space="preserve">to all of the above questions your fee should be </t>
    </r>
    <r>
      <rPr>
        <b/>
        <sz val="14"/>
        <color theme="1"/>
        <rFont val="Calibri"/>
        <family val="2"/>
        <scheme val="minor"/>
      </rPr>
      <t>$12.75</t>
    </r>
  </si>
  <si>
    <r>
      <t xml:space="preserve">If the answer is </t>
    </r>
    <r>
      <rPr>
        <b/>
        <sz val="12"/>
        <color theme="1"/>
        <rFont val="Calibri"/>
        <family val="2"/>
        <scheme val="minor"/>
      </rPr>
      <t>YES</t>
    </r>
    <r>
      <rPr>
        <sz val="12"/>
        <color theme="1"/>
        <rFont val="Calibri"/>
        <family val="2"/>
        <scheme val="minor"/>
      </rPr>
      <t xml:space="preserve"> </t>
    </r>
    <r>
      <rPr>
        <u/>
        <sz val="12"/>
        <color theme="1"/>
        <rFont val="Calibri"/>
        <family val="2"/>
        <scheme val="minor"/>
      </rPr>
      <t>to any</t>
    </r>
    <r>
      <rPr>
        <sz val="12"/>
        <color theme="1"/>
        <rFont val="Calibri"/>
        <family val="2"/>
        <scheme val="minor"/>
      </rPr>
      <t xml:space="preserve"> of the 3 questions above- your fee should be </t>
    </r>
    <r>
      <rPr>
        <b/>
        <sz val="14"/>
        <color theme="1"/>
        <rFont val="Calibri"/>
        <family val="2"/>
        <scheme val="minor"/>
      </rPr>
      <t>$2.45</t>
    </r>
    <r>
      <rPr>
        <sz val="12"/>
        <color theme="1"/>
        <rFont val="Calibri"/>
        <family val="2"/>
        <scheme val="minor"/>
      </rPr>
      <t>.</t>
    </r>
  </si>
  <si>
    <t>Net Effect-</t>
  </si>
  <si>
    <t>Skilled- (Medicare Part A or Medicare Advantage)</t>
  </si>
  <si>
    <t>Other- Private Pay, Private Pay Hospice, VA, Etc.</t>
  </si>
  <si>
    <t>Medicaid Hospice</t>
  </si>
  <si>
    <t xml:space="preserve">Medicaid </t>
  </si>
  <si>
    <t>Total</t>
  </si>
  <si>
    <t>Does your facility have more than 21,000 Iowa Medicaid patient days? (Calculated automatically)</t>
  </si>
  <si>
    <t>In 2018, the Iowa Health Care Association passed language removing the cap on the QAAF, which was previously set at 3%. Working with DHS we have increased that percentage to 3.95%.  Below is a tool that will calculate an estimate on how that change impacts you. (Does not include amounts returned through rate increases)</t>
  </si>
  <si>
    <t>Estimated Quarterly Payment</t>
  </si>
  <si>
    <t>Annual Impact of Change in QAAF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</si>
</sst>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2" fillId="0" borderId="1" xfId="1" applyFont="1" applyBorder="1"/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3" fillId="0" borderId="8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9" xfId="0" applyFont="1" applyBorder="1"/>
    <xf numFmtId="0" fontId="3" fillId="2" borderId="2" xfId="0" applyFont="1" applyFill="1" applyBorder="1" applyAlignment="1" applyProtection="1">
      <alignment horizontal="center"/>
      <protection locked="0"/>
    </xf>
    <xf numFmtId="44" fontId="3" fillId="2" borderId="2" xfId="1" applyFont="1" applyFill="1" applyBorder="1" applyProtection="1">
      <protection locked="0"/>
    </xf>
    <xf numFmtId="0" fontId="6" fillId="0" borderId="1" xfId="0" applyFont="1" applyBorder="1"/>
    <xf numFmtId="44" fontId="2" fillId="0" borderId="1" xfId="0" applyNumberFormat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4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2" borderId="2" xfId="0" applyFont="1" applyFill="1" applyBorder="1" applyProtection="1">
      <protection locked="0"/>
    </xf>
    <xf numFmtId="0" fontId="7" fillId="0" borderId="11" xfId="0" applyFont="1" applyBorder="1"/>
    <xf numFmtId="0" fontId="7" fillId="0" borderId="14" xfId="0" applyFont="1" applyBorder="1"/>
    <xf numFmtId="0" fontId="4" fillId="0" borderId="16" xfId="0" applyFont="1" applyBorder="1"/>
    <xf numFmtId="0" fontId="4" fillId="0" borderId="11" xfId="0" applyFont="1" applyBorder="1"/>
    <xf numFmtId="0" fontId="4" fillId="0" borderId="14" xfId="0" applyFont="1" applyBorder="1"/>
    <xf numFmtId="0" fontId="0" fillId="0" borderId="17" xfId="0" applyBorder="1" applyAlignment="1">
      <alignment horizontal="center"/>
    </xf>
    <xf numFmtId="44" fontId="0" fillId="0" borderId="16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4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0</xdr:rowOff>
    </xdr:from>
    <xdr:to>
      <xdr:col>2</xdr:col>
      <xdr:colOff>393860</xdr:colOff>
      <xdr:row>0</xdr:row>
      <xdr:rowOff>2200656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BD0BAD-AC3D-4B5B-8C01-274EDE485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0"/>
          <a:ext cx="3215640" cy="2200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C47A3-6E9D-44F5-89C5-DC47D6C76821}">
  <dimension ref="A1:I38"/>
  <sheetViews>
    <sheetView tabSelected="1" zoomScale="80" zoomScaleNormal="80" workbookViewId="0">
      <selection activeCell="C13" sqref="C13"/>
    </sheetView>
  </sheetViews>
  <sheetFormatPr defaultRowHeight="14.4" x14ac:dyDescent="0.3"/>
  <cols>
    <col min="2" max="2" width="35.33203125" customWidth="1"/>
    <col min="3" max="3" width="17.109375" bestFit="1" customWidth="1"/>
    <col min="4" max="4" width="30" customWidth="1"/>
    <col min="5" max="5" width="17.88671875" bestFit="1" customWidth="1"/>
    <col min="6" max="6" width="2.109375" customWidth="1"/>
    <col min="8" max="8" width="8.88671875" customWidth="1"/>
  </cols>
  <sheetData>
    <row r="1" spans="1:9" ht="192.75" customHeight="1" thickBot="1" x14ac:dyDescent="0.35">
      <c r="A1" s="32"/>
      <c r="B1" s="32"/>
      <c r="C1" s="32"/>
      <c r="D1" s="32"/>
      <c r="E1" s="32"/>
      <c r="F1" s="32"/>
      <c r="G1" s="32"/>
      <c r="H1" s="32"/>
      <c r="I1" s="32"/>
    </row>
    <row r="2" spans="1:9" ht="21" x14ac:dyDescent="0.4">
      <c r="A2" s="27" t="s">
        <v>12</v>
      </c>
      <c r="B2" s="16"/>
      <c r="C2" s="16"/>
      <c r="D2" s="16"/>
      <c r="E2" s="16"/>
      <c r="F2" s="16"/>
      <c r="G2" s="16"/>
      <c r="H2" s="16"/>
      <c r="I2" s="17"/>
    </row>
    <row r="3" spans="1:9" ht="12.6" customHeight="1" x14ac:dyDescent="0.4">
      <c r="A3" s="28"/>
      <c r="I3" s="19"/>
    </row>
    <row r="4" spans="1:9" x14ac:dyDescent="0.3">
      <c r="A4" s="39" t="s">
        <v>25</v>
      </c>
      <c r="B4" s="40"/>
      <c r="C4" s="40"/>
      <c r="D4" s="40"/>
      <c r="E4" s="40"/>
      <c r="F4" s="40"/>
      <c r="G4" s="40"/>
      <c r="H4" s="40"/>
      <c r="I4" s="41"/>
    </row>
    <row r="5" spans="1:9" ht="16.2" customHeight="1" x14ac:dyDescent="0.3">
      <c r="A5" s="39"/>
      <c r="B5" s="40"/>
      <c r="C5" s="40"/>
      <c r="D5" s="40"/>
      <c r="E5" s="40"/>
      <c r="F5" s="40"/>
      <c r="G5" s="40"/>
      <c r="H5" s="40"/>
      <c r="I5" s="41"/>
    </row>
    <row r="6" spans="1:9" ht="16.2" customHeight="1" x14ac:dyDescent="0.3">
      <c r="A6" s="39"/>
      <c r="B6" s="40"/>
      <c r="C6" s="40"/>
      <c r="D6" s="40"/>
      <c r="E6" s="40"/>
      <c r="F6" s="40"/>
      <c r="G6" s="40"/>
      <c r="H6" s="40"/>
      <c r="I6" s="41"/>
    </row>
    <row r="7" spans="1:9" ht="16.2" thickBot="1" x14ac:dyDescent="0.35">
      <c r="A7" s="29"/>
      <c r="B7" s="21"/>
      <c r="C7" s="21"/>
      <c r="D7" s="21"/>
      <c r="E7" s="21"/>
      <c r="F7" s="21"/>
      <c r="G7" s="21"/>
      <c r="H7" s="21"/>
      <c r="I7" s="22"/>
    </row>
    <row r="8" spans="1:9" ht="15.6" x14ac:dyDescent="0.3">
      <c r="A8" s="30"/>
      <c r="B8" s="16"/>
      <c r="C8" s="16"/>
      <c r="D8" s="16"/>
      <c r="E8" s="16"/>
      <c r="F8" s="16"/>
      <c r="G8" s="16"/>
      <c r="H8" s="16"/>
      <c r="I8" s="17"/>
    </row>
    <row r="9" spans="1:9" ht="15.6" x14ac:dyDescent="0.3">
      <c r="A9" s="31" t="s">
        <v>0</v>
      </c>
      <c r="I9" s="19"/>
    </row>
    <row r="10" spans="1:9" ht="15" thickBot="1" x14ac:dyDescent="0.35">
      <c r="A10" s="18"/>
      <c r="I10" s="19"/>
    </row>
    <row r="11" spans="1:9" ht="16.2" thickBot="1" x14ac:dyDescent="0.35">
      <c r="A11" s="18"/>
      <c r="B11" s="4" t="s">
        <v>1</v>
      </c>
      <c r="C11" s="5" t="s">
        <v>14</v>
      </c>
      <c r="I11" s="19"/>
    </row>
    <row r="12" spans="1:9" ht="42" customHeight="1" thickBot="1" x14ac:dyDescent="0.35">
      <c r="A12" s="18"/>
      <c r="B12" s="6" t="s">
        <v>19</v>
      </c>
      <c r="C12" s="11"/>
      <c r="I12" s="19"/>
    </row>
    <row r="13" spans="1:9" ht="43.95" customHeight="1" thickBot="1" x14ac:dyDescent="0.35">
      <c r="A13" s="18"/>
      <c r="B13" s="6" t="s">
        <v>21</v>
      </c>
      <c r="C13" s="11"/>
      <c r="I13" s="19"/>
    </row>
    <row r="14" spans="1:9" ht="37.950000000000003" customHeight="1" thickBot="1" x14ac:dyDescent="0.35">
      <c r="A14" s="18"/>
      <c r="B14" s="7" t="s">
        <v>22</v>
      </c>
      <c r="C14" s="11"/>
      <c r="E14" s="24" t="s">
        <v>23</v>
      </c>
      <c r="I14" s="19"/>
    </row>
    <row r="15" spans="1:9" ht="45" customHeight="1" thickBot="1" x14ac:dyDescent="0.35">
      <c r="A15" s="18"/>
      <c r="B15" s="8" t="s">
        <v>20</v>
      </c>
      <c r="C15" s="11"/>
      <c r="E15" s="25">
        <f>SUM(C12:C15)</f>
        <v>0</v>
      </c>
      <c r="I15" s="19"/>
    </row>
    <row r="16" spans="1:9" ht="15" thickBot="1" x14ac:dyDescent="0.35">
      <c r="A16" s="20"/>
      <c r="B16" s="21"/>
      <c r="C16" s="21"/>
      <c r="D16" s="21"/>
      <c r="E16" s="21"/>
      <c r="F16" s="21"/>
      <c r="G16" s="21"/>
      <c r="H16" s="21"/>
      <c r="I16" s="22"/>
    </row>
    <row r="17" spans="1:9" x14ac:dyDescent="0.3">
      <c r="A17" s="15"/>
      <c r="B17" s="16"/>
      <c r="C17" s="16"/>
      <c r="D17" s="16"/>
      <c r="E17" s="16"/>
      <c r="F17" s="16"/>
      <c r="G17" s="16"/>
      <c r="H17" s="16"/>
      <c r="I17" s="17"/>
    </row>
    <row r="18" spans="1:9" ht="16.2" thickBot="1" x14ac:dyDescent="0.35">
      <c r="A18" s="31" t="s">
        <v>15</v>
      </c>
      <c r="B18" s="23"/>
      <c r="I18" s="19"/>
    </row>
    <row r="19" spans="1:9" ht="16.2" thickBot="1" x14ac:dyDescent="0.35">
      <c r="A19" s="31"/>
      <c r="B19" s="23"/>
      <c r="G19" s="9" t="s">
        <v>4</v>
      </c>
      <c r="H19" s="9" t="s">
        <v>5</v>
      </c>
      <c r="I19" s="19"/>
    </row>
    <row r="20" spans="1:9" ht="16.2" thickBot="1" x14ac:dyDescent="0.35">
      <c r="A20" s="31"/>
      <c r="B20" s="23" t="s">
        <v>3</v>
      </c>
      <c r="G20" s="26"/>
      <c r="H20" s="26"/>
      <c r="I20" s="19"/>
    </row>
    <row r="21" spans="1:9" ht="16.2" thickBot="1" x14ac:dyDescent="0.35">
      <c r="A21" s="31"/>
      <c r="B21" s="23" t="s">
        <v>2</v>
      </c>
      <c r="G21" s="26"/>
      <c r="H21" s="26"/>
      <c r="I21" s="19"/>
    </row>
    <row r="22" spans="1:9" ht="16.2" thickBot="1" x14ac:dyDescent="0.35">
      <c r="A22" s="31"/>
      <c r="B22" s="23" t="s">
        <v>24</v>
      </c>
      <c r="G22" s="37" t="str">
        <f>IF((C14*365)&gt;21000,"YES","NO")</f>
        <v>NO</v>
      </c>
      <c r="H22" s="38"/>
      <c r="I22" s="19"/>
    </row>
    <row r="23" spans="1:9" ht="15.6" x14ac:dyDescent="0.3">
      <c r="A23" s="31"/>
      <c r="B23" s="23"/>
      <c r="I23" s="19"/>
    </row>
    <row r="24" spans="1:9" ht="18" x14ac:dyDescent="0.35">
      <c r="A24" s="31"/>
      <c r="B24" s="23" t="s">
        <v>17</v>
      </c>
      <c r="I24" s="19"/>
    </row>
    <row r="25" spans="1:9" ht="18" x14ac:dyDescent="0.35">
      <c r="A25" s="31"/>
      <c r="B25" s="23" t="s">
        <v>16</v>
      </c>
      <c r="I25" s="19"/>
    </row>
    <row r="26" spans="1:9" ht="15" thickBot="1" x14ac:dyDescent="0.35">
      <c r="A26" s="18"/>
      <c r="I26" s="19"/>
    </row>
    <row r="27" spans="1:9" ht="16.2" thickBot="1" x14ac:dyDescent="0.35">
      <c r="A27" s="18"/>
      <c r="B27" s="10" t="s">
        <v>8</v>
      </c>
      <c r="C27" s="12">
        <v>12.75</v>
      </c>
      <c r="I27" s="19"/>
    </row>
    <row r="28" spans="1:9" ht="15" thickBot="1" x14ac:dyDescent="0.35">
      <c r="A28" s="20"/>
      <c r="B28" s="21"/>
      <c r="C28" s="21"/>
      <c r="D28" s="21"/>
      <c r="E28" s="21"/>
      <c r="F28" s="21"/>
      <c r="G28" s="21"/>
      <c r="H28" s="21"/>
      <c r="I28" s="22"/>
    </row>
    <row r="29" spans="1:9" x14ac:dyDescent="0.3">
      <c r="A29" s="15"/>
      <c r="B29" s="16"/>
      <c r="C29" s="16"/>
      <c r="D29" s="16"/>
      <c r="E29" s="16"/>
      <c r="F29" s="16"/>
      <c r="G29" s="16"/>
      <c r="H29" s="16"/>
      <c r="I29" s="17"/>
    </row>
    <row r="30" spans="1:9" x14ac:dyDescent="0.3">
      <c r="A30" s="18" t="s">
        <v>9</v>
      </c>
      <c r="I30" s="19"/>
    </row>
    <row r="31" spans="1:9" ht="15" thickBot="1" x14ac:dyDescent="0.35">
      <c r="A31" s="18"/>
      <c r="I31" s="19"/>
    </row>
    <row r="32" spans="1:9" x14ac:dyDescent="0.3">
      <c r="A32" s="18"/>
      <c r="B32" s="35" t="s">
        <v>10</v>
      </c>
      <c r="C32" s="36"/>
      <c r="D32" s="35" t="s">
        <v>11</v>
      </c>
      <c r="E32" s="36"/>
      <c r="G32" s="42" t="s">
        <v>26</v>
      </c>
      <c r="H32" s="43"/>
      <c r="I32" s="44"/>
    </row>
    <row r="33" spans="1:9" ht="15" thickBot="1" x14ac:dyDescent="0.35">
      <c r="A33" s="18"/>
      <c r="B33" s="1" t="s">
        <v>6</v>
      </c>
      <c r="C33" s="2">
        <f>(IF(C27=2.45,1.36,7.13)*SUM(C14:C15))*365</f>
        <v>0</v>
      </c>
      <c r="D33" s="1" t="s">
        <v>6</v>
      </c>
      <c r="E33" s="2">
        <f>(C27*SUM(C14:C15))*365</f>
        <v>0</v>
      </c>
      <c r="G33" s="33">
        <f>E33/4</f>
        <v>0</v>
      </c>
      <c r="H33" s="32"/>
      <c r="I33" s="34"/>
    </row>
    <row r="34" spans="1:9" x14ac:dyDescent="0.3">
      <c r="A34" s="18"/>
      <c r="B34" s="1" t="s">
        <v>13</v>
      </c>
      <c r="C34" s="2">
        <f>C14*(SUM(10+(IF(C27=2.45,1.36,7.13)))*365)</f>
        <v>0</v>
      </c>
      <c r="D34" s="1" t="s">
        <v>7</v>
      </c>
      <c r="E34" s="2">
        <f>(C14*(SUM(C27+15)))*365</f>
        <v>0</v>
      </c>
      <c r="I34" s="19"/>
    </row>
    <row r="35" spans="1:9" ht="18" x14ac:dyDescent="0.35">
      <c r="A35" s="18"/>
      <c r="B35" s="1" t="s">
        <v>18</v>
      </c>
      <c r="C35" s="3">
        <f>C34-C33</f>
        <v>0</v>
      </c>
      <c r="D35" s="1" t="s">
        <v>18</v>
      </c>
      <c r="E35" s="3">
        <f>E34-E33</f>
        <v>0</v>
      </c>
      <c r="I35" s="19"/>
    </row>
    <row r="36" spans="1:9" x14ac:dyDescent="0.3">
      <c r="A36" s="18"/>
      <c r="I36" s="19"/>
    </row>
    <row r="37" spans="1:9" ht="18" x14ac:dyDescent="0.35">
      <c r="A37" s="18"/>
      <c r="D37" s="13" t="s">
        <v>27</v>
      </c>
      <c r="E37" s="14">
        <f>E35-C35</f>
        <v>0</v>
      </c>
      <c r="I37" s="19"/>
    </row>
    <row r="38" spans="1:9" ht="15" thickBot="1" x14ac:dyDescent="0.35">
      <c r="A38" s="20"/>
      <c r="B38" s="21"/>
      <c r="C38" s="21"/>
      <c r="D38" s="21"/>
      <c r="E38" s="21"/>
      <c r="F38" s="21"/>
      <c r="G38" s="21"/>
      <c r="H38" s="21"/>
      <c r="I38" s="22"/>
    </row>
  </sheetData>
  <sheetProtection algorithmName="SHA-512" hashValue="cxcL00cQQHiNukiQM2qN1WGF1nfHRN925JKeLc3VSu+6pzfz7xTR6qVgoI20jhtoZXLxbOXm+javAfx1+4Va1Q==" saltValue="bzln+tnUiuJDqweRqdRHnQ==" spinCount="100000" sheet="1" selectLockedCells="1"/>
  <mergeCells count="7">
    <mergeCell ref="A1:I1"/>
    <mergeCell ref="G33:I33"/>
    <mergeCell ref="B32:C32"/>
    <mergeCell ref="D32:E32"/>
    <mergeCell ref="G22:H22"/>
    <mergeCell ref="A4:I6"/>
    <mergeCell ref="G32:I32"/>
  </mergeCells>
  <conditionalFormatting sqref="C35">
    <cfRule type="cellIs" dxfId="6" priority="3" operator="lessThan">
      <formula>0</formula>
    </cfRule>
    <cfRule type="cellIs" dxfId="5" priority="7" operator="greaterThan">
      <formula>0</formula>
    </cfRule>
  </conditionalFormatting>
  <conditionalFormatting sqref="E35">
    <cfRule type="cellIs" dxfId="4" priority="4" operator="lessThan">
      <formula>0</formula>
    </cfRule>
    <cfRule type="cellIs" dxfId="3" priority="5" operator="greaterThan">
      <formula>0</formula>
    </cfRule>
    <cfRule type="cellIs" dxfId="2" priority="6" operator="greaterThan">
      <formula>141893.75</formula>
    </cfRule>
  </conditionalFormatting>
  <conditionalFormatting sqref="E37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1">
    <dataValidation type="list" allowBlank="1" showInputMessage="1" showErrorMessage="1" sqref="C27" xr:uid="{ADA2AEB5-E0AA-4C0D-86FC-A1A3D920331A}">
      <formula1>"2.45,12.75"</formula1>
    </dataValidation>
  </dataValidations>
  <pageMargins left="0.7" right="0.7" top="0.75" bottom="0.75" header="0.3" footer="0.3"/>
  <pageSetup scale="65" orientation="portrait" verticalDpi="0" r:id="rId1"/>
  <ignoredErrors>
    <ignoredError sqref="E33 C3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Hagen</dc:creator>
  <cp:lastModifiedBy>Brandon Hagen</cp:lastModifiedBy>
  <cp:lastPrinted>2019-04-12T16:37:02Z</cp:lastPrinted>
  <dcterms:created xsi:type="dcterms:W3CDTF">2019-01-17T13:50:49Z</dcterms:created>
  <dcterms:modified xsi:type="dcterms:W3CDTF">2019-04-12T16:46:55Z</dcterms:modified>
</cp:coreProperties>
</file>